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Nisan" sheetId="3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37" l="1"/>
  <c r="L6" i="37"/>
  <c r="L5" i="37"/>
  <c r="L4" i="37"/>
  <c r="F6" i="37" l="1"/>
  <c r="F7" i="37"/>
  <c r="K8" i="37" l="1"/>
  <c r="J8" i="37"/>
  <c r="I8" i="37"/>
  <c r="H8" i="37"/>
  <c r="G8" i="37"/>
  <c r="E8" i="37"/>
  <c r="F5" i="37"/>
  <c r="F4" i="37"/>
  <c r="L8" i="37" l="1"/>
  <c r="M7" i="37"/>
  <c r="M6" i="37"/>
  <c r="M5" i="37"/>
  <c r="F8" i="37"/>
  <c r="M8" i="37"/>
  <c r="M4" i="37"/>
</calcChain>
</file>

<file path=xl/sharedStrings.xml><?xml version="1.0" encoding="utf-8"?>
<sst xmlns="http://schemas.openxmlformats.org/spreadsheetml/2006/main" count="22" uniqueCount="22">
  <si>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</si>
  <si>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</si>
  <si>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</si>
  <si>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</si>
  <si>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</si>
  <si>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</si>
  <si>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</si>
  <si>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</si>
  <si>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</si>
  <si>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</si>
  <si>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</si>
  <si>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</si>
  <si>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</si>
  <si>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</si>
  <si>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5.3. Bilgi/Belge talebi (K22)</t>
  </si>
  <si>
    <t>1. Fatura ve/veya faturaya esas unsurlar</t>
  </si>
  <si>
    <t>1.6. Fatura gönderimi (K6)</t>
  </si>
  <si>
    <t>4.9. Güvence bedeli ve iadesi (K18)</t>
  </si>
  <si>
    <t>5. Tüketici hizmetleri</t>
  </si>
  <si>
    <t>5.2. Tüketici hizmetleri ve şirket hakkındaki şikayetler (K21)</t>
  </si>
  <si>
    <t>4.İkili Anlaşma</t>
  </si>
  <si>
    <t>5.Tüketici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</si>
</sst>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tabSelected="1" zoomScale="70" zoomScaleNormal="70" workbookViewId="0">
      <selection activeCell="D28" sqref="D28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6" x14ac:dyDescent="0.3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15</v>
      </c>
      <c r="D4" s="14" t="s">
        <v>16</v>
      </c>
      <c r="E4" s="11">
        <v>98</v>
      </c>
      <c r="F4" s="12">
        <f>(E4/$E$9)*1000</f>
        <v>7.7753094255791817</v>
      </c>
      <c r="G4" s="6">
        <v>48</v>
      </c>
      <c r="H4" s="6">
        <v>1</v>
      </c>
      <c r="I4" s="6">
        <v>0</v>
      </c>
      <c r="J4" s="6">
        <v>49</v>
      </c>
      <c r="K4" s="6">
        <v>0</v>
      </c>
      <c r="L4" s="13">
        <f>50/E4</f>
        <v>0.51020408163265307</v>
      </c>
      <c r="M4" s="12">
        <f>IF($E$8=0,0,100*E4/E$8)</f>
        <v>56.321839080459768</v>
      </c>
    </row>
    <row r="5" spans="2:13" ht="15" customHeight="1" x14ac:dyDescent="0.3">
      <c r="B5" s="4">
        <v>2</v>
      </c>
      <c r="C5" s="15" t="s">
        <v>20</v>
      </c>
      <c r="D5" s="14" t="s">
        <v>17</v>
      </c>
      <c r="E5" s="11">
        <v>12</v>
      </c>
      <c r="F5" s="12">
        <f>(E5/$E$9)*1000</f>
        <v>0.952078705172961</v>
      </c>
      <c r="G5" s="6">
        <v>5</v>
      </c>
      <c r="H5" s="6">
        <v>1</v>
      </c>
      <c r="I5" s="6">
        <v>5</v>
      </c>
      <c r="J5" s="6">
        <v>1</v>
      </c>
      <c r="K5" s="6">
        <v>0</v>
      </c>
      <c r="L5" s="13">
        <f>9/E5</f>
        <v>0.75</v>
      </c>
      <c r="M5" s="12">
        <f>IF($E$8=0,0,100*E5/E$8)</f>
        <v>6.8965517241379306</v>
      </c>
    </row>
    <row r="6" spans="2:13" ht="15" customHeight="1" x14ac:dyDescent="0.3">
      <c r="B6" s="4">
        <v>3</v>
      </c>
      <c r="C6" s="15" t="s">
        <v>21</v>
      </c>
      <c r="D6" s="16" t="s">
        <v>19</v>
      </c>
      <c r="E6" s="11">
        <v>2</v>
      </c>
      <c r="F6" s="12">
        <f>(E6/$E$9)*1000</f>
        <v>0.15867978419549347</v>
      </c>
      <c r="G6" s="6">
        <v>0</v>
      </c>
      <c r="H6" s="6">
        <v>1</v>
      </c>
      <c r="I6" s="6">
        <v>1</v>
      </c>
      <c r="J6" s="6">
        <v>0</v>
      </c>
      <c r="K6" s="6">
        <v>0</v>
      </c>
      <c r="L6" s="13">
        <f>5/E6</f>
        <v>2.5</v>
      </c>
      <c r="M6" s="12">
        <f>IF($E$8=0,0,100*E6/E$8)</f>
        <v>1.1494252873563218</v>
      </c>
    </row>
    <row r="7" spans="2:13" ht="15" customHeight="1" x14ac:dyDescent="0.3">
      <c r="B7" s="4">
        <v>4</v>
      </c>
      <c r="C7" s="15" t="s">
        <v>18</v>
      </c>
      <c r="D7" s="16" t="s">
        <v>14</v>
      </c>
      <c r="E7" s="11">
        <v>62</v>
      </c>
      <c r="F7" s="12">
        <f>(E7/$E$9)*1000</f>
        <v>4.9190733100602984</v>
      </c>
      <c r="G7" s="6">
        <v>20</v>
      </c>
      <c r="H7" s="6">
        <v>11</v>
      </c>
      <c r="I7" s="6">
        <v>31</v>
      </c>
      <c r="J7" s="6">
        <v>0</v>
      </c>
      <c r="K7" s="6">
        <v>0</v>
      </c>
      <c r="L7" s="13">
        <f>62/E7</f>
        <v>1</v>
      </c>
      <c r="M7" s="12">
        <f>IF($E$8=0,0,100*E7/E$8)</f>
        <v>35.632183908045974</v>
      </c>
    </row>
    <row r="8" spans="2:13" ht="15" customHeight="1" x14ac:dyDescent="0.3">
      <c r="B8" s="4"/>
      <c r="C8" s="5"/>
      <c r="D8" s="5" t="s">
        <v>12</v>
      </c>
      <c r="E8" s="11">
        <f>SUM(E4:E7)</f>
        <v>174</v>
      </c>
      <c r="F8" s="12">
        <f>(E8/$E$9)*1000</f>
        <v>13.805141225007935</v>
      </c>
      <c r="G8" s="11">
        <f>SUM(G4:G7)</f>
        <v>73</v>
      </c>
      <c r="H8" s="11">
        <f>SUM(H4:H7)</f>
        <v>14</v>
      </c>
      <c r="I8" s="11">
        <f>SUM(I4:I7)</f>
        <v>37</v>
      </c>
      <c r="J8" s="11">
        <f>SUM(J4:J7)</f>
        <v>50</v>
      </c>
      <c r="K8" s="11">
        <f>SUM(K4:K7)</f>
        <v>0</v>
      </c>
      <c r="L8" s="13">
        <f>3014/E8</f>
        <v>17.321839080459771</v>
      </c>
      <c r="M8" s="12">
        <f>IF($E$8=0,0,100*E8/E$8)</f>
        <v>100</v>
      </c>
    </row>
    <row r="9" spans="2:13" ht="15" customHeight="1" x14ac:dyDescent="0.3">
      <c r="C9" s="1"/>
      <c r="D9" s="5" t="s">
        <v>13</v>
      </c>
      <c r="E9" s="6">
        <v>12604</v>
      </c>
      <c r="F9" s="7"/>
      <c r="G9" s="8"/>
      <c r="H9" s="8"/>
      <c r="I9" s="8"/>
      <c r="J9" s="8"/>
      <c r="K9" s="8"/>
      <c r="L9" s="8"/>
      <c r="M9" s="8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">
      <c r="E14" s="9"/>
      <c r="F14" s="9"/>
      <c r="G14" s="9"/>
      <c r="H14" s="9"/>
      <c r="I14" s="9"/>
      <c r="J14" s="9"/>
      <c r="K14" s="9"/>
      <c r="L14" s="9"/>
      <c r="M14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8:D8 D4:D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9 G4:M8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2024-06-10T07:37:16Z</dcterms:modified>
</cp:coreProperties>
</file>